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BA3A9573-1B6E-495D-A7CE-EA1E923EBCD3}" xr6:coauthVersionLast="47" xr6:coauthVersionMax="47" xr10:uidLastSave="{00000000-0000-0000-0000-000000000000}"/>
  <bookViews>
    <workbookView xWindow="-120" yWindow="-120" windowWidth="29040" windowHeight="15840" xr2:uid="{EF74ACAE-2332-42F2-8359-9B98419F0063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7" i="2" s="1"/>
  <c r="L3" i="2"/>
  <c r="N3" i="2" s="1"/>
  <c r="I4" i="2"/>
  <c r="L4" i="2"/>
  <c r="D5" i="2"/>
  <c r="G5" i="2"/>
  <c r="H5" i="2"/>
  <c r="I6" i="2" s="1"/>
  <c r="J5" i="2"/>
  <c r="M5" i="2"/>
  <c r="L5" i="2" l="1"/>
  <c r="N6" i="2" s="1"/>
  <c r="P3" i="2"/>
  <c r="Q6" i="2"/>
  <c r="P4" i="2"/>
  <c r="P5" i="2" s="1"/>
  <c r="N4" i="2"/>
  <c r="N7" i="2" s="1"/>
  <c r="R3" i="2" l="1"/>
  <c r="R5" i="2"/>
  <c r="R4" i="2"/>
  <c r="Q7" i="2" l="1"/>
  <c r="S7" i="2" s="1"/>
</calcChain>
</file>

<file path=xl/sharedStrings.xml><?xml version="1.0" encoding="utf-8"?>
<sst xmlns="http://schemas.openxmlformats.org/spreadsheetml/2006/main" count="54" uniqueCount="47">
  <si>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</si>
  <si>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</si>
  <si>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</si>
  <si>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</si>
  <si>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</si>
  <si>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</si>
  <si>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</si>
  <si>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</si>
  <si>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</si>
  <si>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</si>
  <si>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</si>
  <si>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</si>
  <si>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</si>
  <si>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</si>
  <si>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</si>
  <si>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</si>
  <si>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</si>
  <si>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</si>
  <si>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</si>
  <si>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</si>
  <si>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</si>
  <si>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</si>
  <si>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</si>
  <si>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</si>
  <si>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</si>
  <si>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</si>
  <si>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</si>
  <si>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57-870-001-00</t>
  </si>
  <si>
    <t>331 CULVER</t>
  </si>
  <si>
    <t>WD</t>
  </si>
  <si>
    <t>03-ARM'S LENGTH</t>
  </si>
  <si>
    <t>WNDJM</t>
  </si>
  <si>
    <t>CONDO</t>
  </si>
  <si>
    <t>No</t>
  </si>
  <si>
    <t xml:space="preserve">  /  /    </t>
  </si>
  <si>
    <t>CONDO EXCELLENT</t>
  </si>
  <si>
    <t>57-870-006-00</t>
  </si>
  <si>
    <t>339 CULVER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</si>
  <si>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</si>
  <si>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</si>
  <si>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</si>
  <si>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</si>
  <si>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</si>
  <si>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</si>
  <si>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</si>
  <si>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</si>
  <si>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WNDJM WINDJAMMER 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</si>
</sst>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940C-A907-437F-A106-32B1D5C28DF4}">
  <dimension ref="A1:BL7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7.85546875" bestFit="1" customWidth="1"/>
    <col min="26" max="27" width="13.7109375" bestFit="1" customWidth="1"/>
  </cols>
  <sheetData>
    <row r="1" spans="1:64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44483</v>
      </c>
      <c r="D3" s="7">
        <v>570000</v>
      </c>
      <c r="E3" t="s">
        <v>29</v>
      </c>
      <c r="F3" t="s">
        <v>30</v>
      </c>
      <c r="G3" s="7">
        <v>570000</v>
      </c>
      <c r="H3" s="7">
        <v>286300</v>
      </c>
      <c r="I3" s="12">
        <f>H3/G3*100</f>
        <v>50.228070175438603</v>
      </c>
      <c r="J3" s="7">
        <v>572551</v>
      </c>
      <c r="K3" s="7">
        <v>200200</v>
      </c>
      <c r="L3" s="7">
        <f>G3-K3</f>
        <v>369800</v>
      </c>
      <c r="M3" s="7">
        <v>162103.171875</v>
      </c>
      <c r="N3" s="22">
        <f>L3/M3</f>
        <v>2.2812631962880894</v>
      </c>
      <c r="O3" s="26">
        <v>1450</v>
      </c>
      <c r="P3" s="31">
        <f>L3/O3</f>
        <v>255.0344827586207</v>
      </c>
      <c r="Q3" s="36" t="s">
        <v>31</v>
      </c>
      <c r="R3" s="41">
        <f>ABS(N7-N3)*100</f>
        <v>1.5353194863936714</v>
      </c>
      <c r="S3" t="s">
        <v>32</v>
      </c>
      <c r="U3" s="7">
        <v>200200</v>
      </c>
      <c r="V3" t="s">
        <v>33</v>
      </c>
      <c r="W3" s="17" t="s">
        <v>34</v>
      </c>
      <c r="Y3" t="s">
        <v>35</v>
      </c>
      <c r="Z3">
        <v>407</v>
      </c>
      <c r="AA3">
        <v>62</v>
      </c>
      <c r="AL3" s="2"/>
      <c r="BC3" s="2"/>
      <c r="BE3" s="2"/>
    </row>
    <row r="4" spans="1:64" ht="15.75" thickBot="1" x14ac:dyDescent="0.3">
      <c r="A4" t="s">
        <v>36</v>
      </c>
      <c r="B4" t="s">
        <v>37</v>
      </c>
      <c r="C4" s="17">
        <v>44491</v>
      </c>
      <c r="D4" s="7">
        <v>562500</v>
      </c>
      <c r="E4" t="s">
        <v>29</v>
      </c>
      <c r="F4" t="s">
        <v>30</v>
      </c>
      <c r="G4" s="7">
        <v>562500</v>
      </c>
      <c r="H4" s="7">
        <v>280200</v>
      </c>
      <c r="I4" s="12">
        <f>H4/G4*100</f>
        <v>49.813333333333333</v>
      </c>
      <c r="J4" s="7">
        <v>560329</v>
      </c>
      <c r="K4" s="7">
        <v>227200</v>
      </c>
      <c r="L4" s="7">
        <f>G4-K4</f>
        <v>335300</v>
      </c>
      <c r="M4" s="7">
        <v>145027.859375</v>
      </c>
      <c r="N4" s="22">
        <f>L4/M4</f>
        <v>2.3119695860159628</v>
      </c>
      <c r="O4" s="26">
        <v>1248</v>
      </c>
      <c r="P4" s="31">
        <f>L4/O4</f>
        <v>268.66987179487177</v>
      </c>
      <c r="Q4" s="36" t="s">
        <v>31</v>
      </c>
      <c r="R4" s="41">
        <f>ABS(N7-N4)*100</f>
        <v>1.5353194863936714</v>
      </c>
      <c r="S4" t="s">
        <v>32</v>
      </c>
      <c r="U4" s="7">
        <v>200200</v>
      </c>
      <c r="V4" t="s">
        <v>33</v>
      </c>
      <c r="W4" s="17" t="s">
        <v>34</v>
      </c>
      <c r="Y4" t="s">
        <v>35</v>
      </c>
      <c r="Z4">
        <v>407</v>
      </c>
      <c r="AA4">
        <v>62</v>
      </c>
    </row>
    <row r="5" spans="1:64" ht="15.75" thickTop="1" x14ac:dyDescent="0.25">
      <c r="A5" s="3"/>
      <c r="B5" s="3"/>
      <c r="C5" s="18" t="s">
        <v>38</v>
      </c>
      <c r="D5" s="8">
        <f>+SUM(D3:D4)</f>
        <v>1132500</v>
      </c>
      <c r="E5" s="3"/>
      <c r="F5" s="3"/>
      <c r="G5" s="8">
        <f>+SUM(G3:G4)</f>
        <v>1132500</v>
      </c>
      <c r="H5" s="8">
        <f>+SUM(H3:H4)</f>
        <v>566500</v>
      </c>
      <c r="I5" s="13"/>
      <c r="J5" s="8">
        <f>+SUM(J3:J4)</f>
        <v>1132880</v>
      </c>
      <c r="K5" s="8"/>
      <c r="L5" s="8">
        <f>+SUM(L3:L4)</f>
        <v>705100</v>
      </c>
      <c r="M5" s="8">
        <f>+SUM(M3:M4)</f>
        <v>307131.03125</v>
      </c>
      <c r="N5" s="23"/>
      <c r="O5" s="27"/>
      <c r="P5" s="32">
        <f>AVERAGE(P3:P4)</f>
        <v>261.85217727674626</v>
      </c>
      <c r="Q5" s="37"/>
      <c r="R5" s="42">
        <f>ABS(N7-N6)*100</f>
        <v>8.5357900537808007E-2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39</v>
      </c>
      <c r="I6" s="14">
        <f>H5/G5*100</f>
        <v>50.022075055187642</v>
      </c>
      <c r="J6" s="9"/>
      <c r="K6" s="9"/>
      <c r="L6" s="9"/>
      <c r="M6" s="46" t="s">
        <v>40</v>
      </c>
      <c r="N6" s="47">
        <f>L5/M5</f>
        <v>2.295762812146648</v>
      </c>
      <c r="O6" s="28"/>
      <c r="P6" s="33" t="s">
        <v>41</v>
      </c>
      <c r="Q6" s="38">
        <f>STDEV(N3:N4)</f>
        <v>2.1712696402336248E-2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42</v>
      </c>
      <c r="I7" s="15">
        <f>STDEV(I3:I4)</f>
        <v>0.29326323346053113</v>
      </c>
      <c r="J7" s="10"/>
      <c r="K7" s="10"/>
      <c r="L7" s="10"/>
      <c r="M7" s="10" t="s">
        <v>43</v>
      </c>
      <c r="N7" s="24">
        <f>AVERAGE(N3:N4)</f>
        <v>2.2966163911520261</v>
      </c>
      <c r="O7" s="29"/>
      <c r="P7" s="34" t="s">
        <v>44</v>
      </c>
      <c r="Q7" s="45">
        <f>AVERAGE(R3:R4)</f>
        <v>1.5353194863936714</v>
      </c>
      <c r="R7" s="44" t="s">
        <v>45</v>
      </c>
      <c r="S7" s="5">
        <f>+(Q7/N7)</f>
        <v>0.6685136848751333</v>
      </c>
      <c r="T7" s="5"/>
      <c r="U7" s="10"/>
      <c r="V7" s="5"/>
      <c r="W7" s="20"/>
      <c r="X7" s="5"/>
      <c r="Y7" s="5"/>
      <c r="Z7" s="5"/>
      <c r="AA7" s="5"/>
    </row>
  </sheetData>
  <mergeCells count="1">
    <mergeCell ref="A1:AA1"/>
  </mergeCells>
  <conditionalFormatting sqref="A3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F120-90E4-4440-840B-33E112B1DB1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2023-02-10T20:22:17Z</dcterms:created>
  <dcterms:modified xsi:type="dcterms:W3CDTF">2023-03-14T15:05:52Z</dcterms:modified>
</cp:coreProperties>
</file>