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ssessor\2022-2023 Assessment Year\ECF's\DONE\"/>
    </mc:Choice>
  </mc:AlternateContent>
  <xr:revisionPtr revIDLastSave="0" documentId="13_ncr:1_{7E4137F5-D216-45C7-A6F9-B40130139CEF}" xr6:coauthVersionLast="47" xr6:coauthVersionMax="47" xr10:uidLastSave="{00000000-0000-0000-0000-000000000000}"/>
  <bookViews>
    <workbookView xWindow="-120" yWindow="-120" windowWidth="29040" windowHeight="15840" xr2:uid="{494F91AF-8BB9-4E40-B9A3-2EFA92BF36BF}"/>
  </bookViews>
  <sheets>
    <sheet name="E.C.F. Analysis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" i="2" l="1"/>
  <c r="I6" i="2" s="1"/>
  <c r="L3" i="2"/>
  <c r="N3" i="2" s="1"/>
  <c r="D4" i="2"/>
  <c r="G4" i="2"/>
  <c r="I5" i="2" s="1"/>
  <c r="H4" i="2"/>
  <c r="J4" i="2"/>
  <c r="L4" i="2"/>
  <c r="M4" i="2"/>
  <c r="N5" i="2" l="1"/>
  <c r="Q5" i="2"/>
  <c r="N6" i="2"/>
  <c r="P3" i="2"/>
  <c r="P4" i="2" s="1"/>
  <c r="R4" i="2" l="1"/>
  <c r="R3" i="2"/>
  <c r="Q6" i="2" s="1"/>
  <c r="S6" i="2" s="1"/>
</calcChain>
</file>

<file path=xl/sharedStrings.xml><?xml version="1.0" encoding="utf-8"?>
<sst xmlns="http://schemas.openxmlformats.org/spreadsheetml/2006/main" count="46" uniqueCount="46">
  <si>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</si>
  <si>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</si>
  <si>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</si>
  <si>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</si>
  <si>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</si>
  <si>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</si>
  <si>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</si>
  <si>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Cur. Asmnt.</t>
  </si>
  <si>
    <t>Asd/Adj. Sale</t>
  </si>
  <si>
    <t>Cur. Appraisal</t>
  </si>
  <si>
    <t>Land + Yard</t>
  </si>
  <si>
    <t>Bldg. Residual</t>
  </si>
  <si>
    <t>Cost Man. $</t>
  </si>
  <si>
    <t>E.C.F.</t>
  </si>
  <si>
    <t>Floor Area</t>
  </si>
  <si>
    <t>$/Sq.Ft.</t>
  </si>
  <si>
    <t>ECF Area</t>
  </si>
  <si>
    <t>Dev. by Mean (%)</t>
  </si>
  <si>
    <t>Building Style</t>
  </si>
  <si>
    <t>Use Code</t>
  </si>
  <si>
    <t>Land Value</t>
  </si>
  <si>
    <t>Appr. by Eq.</t>
  </si>
  <si>
    <t>Appr. Date</t>
  </si>
  <si>
    <t>Other Parcels in Sale</t>
  </si>
  <si>
    <t>Land Table</t>
  </si>
  <si>
    <t>Property Class</t>
  </si>
  <si>
    <t>Building Depr.</t>
  </si>
  <si>
    <t>57-450-008-00</t>
  </si>
  <si>
    <t>977 MAPLE WOODS</t>
  </si>
  <si>
    <t>WD</t>
  </si>
  <si>
    <t>03-ARM'S LENGTH</t>
  </si>
  <si>
    <t>MPLWD</t>
  </si>
  <si>
    <t>1 STORY</t>
  </si>
  <si>
    <t>No</t>
  </si>
  <si>
    <t xml:space="preserve">  /  /    </t>
  </si>
  <si>
    <t>CONDO GOOD</t>
  </si>
  <si>
    <t>Totals:</t>
  </si>
  <si>
    <t>Sale. Ratio =&gt;</t>
  </si>
  <si>
    <t>E.C.F. =&gt;</t>
  </si>
  <si>
    <t>Std. Deviation=&gt;</t>
  </si>
  <si>
    <t>Std. Dev. =&gt;</t>
  </si>
  <si>
    <t>Ave. E.C.F. =&gt;</t>
  </si>
  <si>
    <t>Ave. Variance=&gt;</t>
  </si>
  <si>
    <t>Coefficient of Var=&gt;</t>
  </si>
  <si>
    <t>ECF 1.22</t>
  </si>
  <si>
    <t>ECF TABLE MPLWD MAPLE WOOD CONDOS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</si>
</sst>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164" formatCode="#0.00_);[Red]\(#0.00\)"/>
    <numFmt numFmtId="165" formatCode="mm/dd/yy"/>
    <numFmt numFmtId="166" formatCode="#0.000_);[Red]\(#0.000\)"/>
    <numFmt numFmtId="167" formatCode="&quot;$&quot;#0.00_);[Red]\(&quot;$&quot;#0.00\)"/>
    <numFmt numFmtId="168" formatCode="#0.0000_);[Red]\(#0.0000\)"/>
  </numFmts>
  <fonts count="3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/>
    <xf numFmtId="0" fontId="2" fillId="3" borderId="0" xfId="0" applyFont="1" applyFill="1"/>
    <xf numFmtId="0" fontId="2" fillId="3" borderId="2" xfId="0" applyFont="1" applyFill="1" applyBorder="1"/>
    <xf numFmtId="6" fontId="1" fillId="2" borderId="0" xfId="0" applyNumberFormat="1" applyFont="1" applyFill="1" applyAlignment="1">
      <alignment horizontal="center"/>
    </xf>
    <xf numFmtId="6" fontId="0" fillId="0" borderId="0" xfId="0" applyNumberFormat="1"/>
    <xf numFmtId="6" fontId="2" fillId="3" borderId="1" xfId="0" applyNumberFormat="1" applyFont="1" applyFill="1" applyBorder="1"/>
    <xf numFmtId="6" fontId="2" fillId="3" borderId="0" xfId="0" applyNumberFormat="1" applyFont="1" applyFill="1"/>
    <xf numFmtId="6" fontId="2" fillId="3" borderId="2" xfId="0" applyNumberFormat="1" applyFont="1" applyFill="1" applyBorder="1"/>
    <xf numFmtId="164" fontId="1" fillId="2" borderId="0" xfId="0" applyNumberFormat="1" applyFont="1" applyFill="1" applyAlignment="1">
      <alignment horizontal="center"/>
    </xf>
    <xf numFmtId="164" fontId="0" fillId="0" borderId="0" xfId="0" applyNumberFormat="1"/>
    <xf numFmtId="164" fontId="2" fillId="3" borderId="1" xfId="0" applyNumberFormat="1" applyFont="1" applyFill="1" applyBorder="1"/>
    <xf numFmtId="164" fontId="2" fillId="3" borderId="0" xfId="0" applyNumberFormat="1" applyFont="1" applyFill="1"/>
    <xf numFmtId="164" fontId="2" fillId="3" borderId="2" xfId="0" applyNumberFormat="1" applyFont="1" applyFill="1" applyBorder="1"/>
    <xf numFmtId="165" fontId="1" fillId="2" borderId="0" xfId="0" applyNumberFormat="1" applyFont="1" applyFill="1" applyAlignment="1">
      <alignment horizontal="center"/>
    </xf>
    <xf numFmtId="165" fontId="0" fillId="0" borderId="0" xfId="0" applyNumberFormat="1"/>
    <xf numFmtId="165" fontId="2" fillId="3" borderId="1" xfId="0" applyNumberFormat="1" applyFont="1" applyFill="1" applyBorder="1"/>
    <xf numFmtId="165" fontId="2" fillId="3" borderId="0" xfId="0" applyNumberFormat="1" applyFont="1" applyFill="1"/>
    <xf numFmtId="165" fontId="2" fillId="3" borderId="2" xfId="0" applyNumberFormat="1" applyFont="1" applyFill="1" applyBorder="1"/>
    <xf numFmtId="166" fontId="1" fillId="2" borderId="0" xfId="0" applyNumberFormat="1" applyFont="1" applyFill="1" applyAlignment="1">
      <alignment horizontal="center"/>
    </xf>
    <xf numFmtId="166" fontId="0" fillId="0" borderId="0" xfId="0" applyNumberFormat="1"/>
    <xf numFmtId="166" fontId="2" fillId="3" borderId="1" xfId="0" applyNumberFormat="1" applyFont="1" applyFill="1" applyBorder="1"/>
    <xf numFmtId="166" fontId="2" fillId="3" borderId="2" xfId="0" applyNumberFormat="1" applyFont="1" applyFill="1" applyBorder="1"/>
    <xf numFmtId="38" fontId="1" fillId="2" borderId="0" xfId="0" applyNumberFormat="1" applyFont="1" applyFill="1" applyAlignment="1">
      <alignment horizontal="center"/>
    </xf>
    <xf numFmtId="38" fontId="0" fillId="0" borderId="0" xfId="0" applyNumberFormat="1"/>
    <xf numFmtId="38" fontId="2" fillId="3" borderId="1" xfId="0" applyNumberFormat="1" applyFont="1" applyFill="1" applyBorder="1"/>
    <xf numFmtId="38" fontId="2" fillId="3" borderId="0" xfId="0" applyNumberFormat="1" applyFont="1" applyFill="1"/>
    <xf numFmtId="38" fontId="2" fillId="3" borderId="2" xfId="0" applyNumberFormat="1" applyFont="1" applyFill="1" applyBorder="1"/>
    <xf numFmtId="167" fontId="1" fillId="2" borderId="0" xfId="0" applyNumberFormat="1" applyFont="1" applyFill="1" applyAlignment="1">
      <alignment horizontal="center"/>
    </xf>
    <xf numFmtId="167" fontId="0" fillId="0" borderId="0" xfId="0" applyNumberFormat="1"/>
    <xf numFmtId="167" fontId="2" fillId="3" borderId="1" xfId="0" applyNumberFormat="1" applyFont="1" applyFill="1" applyBorder="1"/>
    <xf numFmtId="167" fontId="2" fillId="3" borderId="0" xfId="0" applyNumberFormat="1" applyFont="1" applyFill="1"/>
    <xf numFmtId="167" fontId="2" fillId="3" borderId="2" xfId="0" applyNumberFormat="1" applyFont="1" applyFill="1" applyBorder="1"/>
    <xf numFmtId="49" fontId="1" fillId="2" borderId="0" xfId="0" applyNumberFormat="1" applyFont="1" applyFill="1" applyAlignment="1">
      <alignment horizontal="right"/>
    </xf>
    <xf numFmtId="49" fontId="0" fillId="0" borderId="0" xfId="0" quotePrefix="1" applyNumberFormat="1" applyAlignment="1">
      <alignment horizontal="right"/>
    </xf>
    <xf numFmtId="49" fontId="2" fillId="3" borderId="1" xfId="0" applyNumberFormat="1" applyFont="1" applyFill="1" applyBorder="1" applyAlignment="1">
      <alignment horizontal="right"/>
    </xf>
    <xf numFmtId="49" fontId="2" fillId="3" borderId="0" xfId="0" applyNumberFormat="1" applyFont="1" applyFill="1" applyAlignment="1">
      <alignment horizontal="right"/>
    </xf>
    <xf numFmtId="49" fontId="0" fillId="0" borderId="0" xfId="0" applyNumberFormat="1" applyAlignment="1">
      <alignment horizontal="right"/>
    </xf>
    <xf numFmtId="168" fontId="1" fillId="2" borderId="0" xfId="0" applyNumberFormat="1" applyFont="1" applyFill="1" applyAlignment="1">
      <alignment horizontal="center"/>
    </xf>
    <xf numFmtId="168" fontId="0" fillId="0" borderId="0" xfId="0" applyNumberFormat="1"/>
    <xf numFmtId="168" fontId="2" fillId="3" borderId="1" xfId="0" applyNumberFormat="1" applyFont="1" applyFill="1" applyBorder="1"/>
    <xf numFmtId="168" fontId="2" fillId="3" borderId="0" xfId="0" applyNumberFormat="1" applyFont="1" applyFill="1"/>
    <xf numFmtId="168" fontId="2" fillId="3" borderId="2" xfId="0" applyNumberFormat="1" applyFont="1" applyFill="1" applyBorder="1"/>
    <xf numFmtId="168" fontId="2" fillId="3" borderId="2" xfId="0" applyNumberFormat="1" applyFont="1" applyFill="1" applyBorder="1" applyAlignment="1">
      <alignment horizontal="right"/>
    </xf>
    <xf numFmtId="6" fontId="2" fillId="4" borderId="0" xfId="0" applyNumberFormat="1" applyFont="1" applyFill="1"/>
    <xf numFmtId="166" fontId="2" fillId="4" borderId="0" xfId="0" applyNumberFormat="1" applyFont="1" applyFill="1"/>
    <xf numFmtId="0" fontId="0" fillId="0" borderId="0" xfId="0" applyAlignment="1">
      <alignment horizontal="center"/>
    </xf>
  </cellXfs>
  <cellStyles count="1">
    <cellStyle name="Normal" xfId="0" builtinId="0"/>
  </cellStyles>
  <dxfs count="2"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13FBF-430C-494E-95FB-1AEDC01E4393}">
  <dimension ref="A1:BL8"/>
  <sheetViews>
    <sheetView tabSelected="1" view="pageBreakPreview" topLeftCell="I1" zoomScaleNormal="100" zoomScaleSheetLayoutView="100" workbookViewId="0">
      <selection activeCell="A2" sqref="A2"/>
    </sheetView>
  </sheetViews>
  <sheetFormatPr defaultRowHeight="15" x14ac:dyDescent="0.25"/>
  <cols>
    <col min="1" max="1" width="14.28515625" bestFit="1" customWidth="1"/>
    <col min="2" max="2" width="18.140625" bestFit="1" customWidth="1"/>
    <col min="3" max="3" width="9.28515625" style="17" bestFit="1" customWidth="1"/>
    <col min="4" max="4" width="9.5703125" style="7" bestFit="1" customWidth="1"/>
    <col min="5" max="5" width="5.5703125" bestFit="1" customWidth="1"/>
    <col min="6" max="6" width="16.7109375" bestFit="1" customWidth="1"/>
    <col min="7" max="7" width="10.140625" style="7" bestFit="1" customWidth="1"/>
    <col min="8" max="8" width="12.7109375" style="7" bestFit="1" customWidth="1"/>
    <col min="9" max="9" width="12.85546875" style="12" bestFit="1" customWidth="1"/>
    <col min="10" max="10" width="13.42578125" style="7" bestFit="1" customWidth="1"/>
    <col min="11" max="11" width="11" style="7" bestFit="1" customWidth="1"/>
    <col min="12" max="12" width="13.5703125" style="7" bestFit="1" customWidth="1"/>
    <col min="13" max="13" width="12.7109375" style="7" bestFit="1" customWidth="1"/>
    <col min="14" max="14" width="6.28515625" style="22" bestFit="1" customWidth="1"/>
    <col min="15" max="15" width="10.140625" style="26" bestFit="1" customWidth="1"/>
    <col min="16" max="16" width="15.5703125" style="31" bestFit="1" customWidth="1"/>
    <col min="17" max="17" width="8.7109375" style="39" bestFit="1" customWidth="1"/>
    <col min="18" max="18" width="18.85546875" style="41" bestFit="1" customWidth="1"/>
    <col min="19" max="19" width="13.28515625" bestFit="1" customWidth="1"/>
    <col min="20" max="20" width="9.42578125" bestFit="1" customWidth="1"/>
    <col min="21" max="21" width="10.7109375" style="7" bestFit="1" customWidth="1"/>
    <col min="22" max="22" width="11.5703125" bestFit="1" customWidth="1"/>
    <col min="23" max="23" width="10.42578125" style="17" bestFit="1" customWidth="1"/>
    <col min="24" max="24" width="19.42578125" bestFit="1" customWidth="1"/>
    <col min="25" max="27" width="13.7109375" bestFit="1" customWidth="1"/>
  </cols>
  <sheetData>
    <row r="1" spans="1:64" x14ac:dyDescent="0.25">
      <c r="A1" s="48" t="s">
        <v>45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</row>
    <row r="2" spans="1:64" x14ac:dyDescent="0.25">
      <c r="A2" s="1" t="s">
        <v>0</v>
      </c>
      <c r="B2" s="1" t="s">
        <v>1</v>
      </c>
      <c r="C2" s="16" t="s">
        <v>2</v>
      </c>
      <c r="D2" s="6" t="s">
        <v>3</v>
      </c>
      <c r="E2" s="1" t="s">
        <v>4</v>
      </c>
      <c r="F2" s="1" t="s">
        <v>5</v>
      </c>
      <c r="G2" s="6" t="s">
        <v>6</v>
      </c>
      <c r="H2" s="6" t="s">
        <v>7</v>
      </c>
      <c r="I2" s="11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21" t="s">
        <v>13</v>
      </c>
      <c r="O2" s="25" t="s">
        <v>14</v>
      </c>
      <c r="P2" s="30" t="s">
        <v>15</v>
      </c>
      <c r="Q2" s="35" t="s">
        <v>16</v>
      </c>
      <c r="R2" s="40" t="s">
        <v>17</v>
      </c>
      <c r="S2" s="1" t="s">
        <v>18</v>
      </c>
      <c r="T2" s="1" t="s">
        <v>19</v>
      </c>
      <c r="U2" s="6" t="s">
        <v>20</v>
      </c>
      <c r="V2" s="1" t="s">
        <v>21</v>
      </c>
      <c r="W2" s="16" t="s">
        <v>22</v>
      </c>
      <c r="X2" s="1" t="s">
        <v>23</v>
      </c>
      <c r="Y2" s="1" t="s">
        <v>24</v>
      </c>
      <c r="Z2" s="1" t="s">
        <v>25</v>
      </c>
      <c r="AA2" s="1" t="s">
        <v>26</v>
      </c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</row>
    <row r="3" spans="1:64" ht="15.75" thickBot="1" x14ac:dyDescent="0.3">
      <c r="A3" t="s">
        <v>27</v>
      </c>
      <c r="B3" t="s">
        <v>28</v>
      </c>
      <c r="C3" s="17">
        <v>44340</v>
      </c>
      <c r="D3" s="7">
        <v>325000</v>
      </c>
      <c r="E3" t="s">
        <v>29</v>
      </c>
      <c r="F3" t="s">
        <v>30</v>
      </c>
      <c r="G3" s="7">
        <v>325000</v>
      </c>
      <c r="H3" s="7">
        <v>163400</v>
      </c>
      <c r="I3" s="12">
        <f>H3/G3*100</f>
        <v>50.276923076923076</v>
      </c>
      <c r="J3" s="7">
        <v>326786</v>
      </c>
      <c r="K3" s="7">
        <v>99427</v>
      </c>
      <c r="L3" s="7">
        <f>G3-K3</f>
        <v>225573</v>
      </c>
      <c r="M3" s="7">
        <v>184844.71875</v>
      </c>
      <c r="N3" s="22">
        <f>L3/M3</f>
        <v>1.2203378139522854</v>
      </c>
      <c r="O3" s="26">
        <v>1162</v>
      </c>
      <c r="P3" s="31">
        <f>L3/O3</f>
        <v>194.1247848537005</v>
      </c>
      <c r="Q3" s="36" t="s">
        <v>31</v>
      </c>
      <c r="R3" s="41">
        <f>ABS(N6-N3)*100</f>
        <v>0</v>
      </c>
      <c r="S3" t="s">
        <v>32</v>
      </c>
      <c r="U3" s="7">
        <v>97500</v>
      </c>
      <c r="V3" t="s">
        <v>33</v>
      </c>
      <c r="W3" s="17" t="s">
        <v>34</v>
      </c>
      <c r="Y3" t="s">
        <v>35</v>
      </c>
      <c r="Z3">
        <v>407</v>
      </c>
      <c r="AA3">
        <v>78</v>
      </c>
      <c r="AL3" s="2"/>
      <c r="BC3" s="2"/>
      <c r="BE3" s="2"/>
    </row>
    <row r="4" spans="1:64" ht="15.75" thickTop="1" x14ac:dyDescent="0.25">
      <c r="A4" s="3"/>
      <c r="B4" s="3"/>
      <c r="C4" s="18" t="s">
        <v>36</v>
      </c>
      <c r="D4" s="8">
        <f>+SUM(D3:D3)</f>
        <v>325000</v>
      </c>
      <c r="E4" s="3"/>
      <c r="F4" s="3"/>
      <c r="G4" s="8">
        <f>+SUM(G3:G3)</f>
        <v>325000</v>
      </c>
      <c r="H4" s="8">
        <f>+SUM(H3:H3)</f>
        <v>163400</v>
      </c>
      <c r="I4" s="13"/>
      <c r="J4" s="8">
        <f>+SUM(J3:J3)</f>
        <v>326786</v>
      </c>
      <c r="K4" s="8"/>
      <c r="L4" s="8">
        <f>+SUM(L3:L3)</f>
        <v>225573</v>
      </c>
      <c r="M4" s="8">
        <f>+SUM(M3:M3)</f>
        <v>184844.71875</v>
      </c>
      <c r="N4" s="23"/>
      <c r="O4" s="27"/>
      <c r="P4" s="32">
        <f>AVERAGE(P3:P3)</f>
        <v>194.1247848537005</v>
      </c>
      <c r="Q4" s="37"/>
      <c r="R4" s="42">
        <f>ABS(N6-N5)*100</f>
        <v>0</v>
      </c>
      <c r="S4" s="3"/>
      <c r="T4" s="3"/>
      <c r="U4" s="8"/>
      <c r="V4" s="3"/>
      <c r="W4" s="18"/>
      <c r="X4" s="3"/>
      <c r="Y4" s="3"/>
      <c r="Z4" s="3"/>
      <c r="AA4" s="3"/>
    </row>
    <row r="5" spans="1:64" x14ac:dyDescent="0.25">
      <c r="A5" s="4"/>
      <c r="B5" s="4"/>
      <c r="C5" s="19"/>
      <c r="D5" s="9"/>
      <c r="E5" s="4"/>
      <c r="F5" s="4"/>
      <c r="G5" s="9"/>
      <c r="H5" s="9" t="s">
        <v>37</v>
      </c>
      <c r="I5" s="14">
        <f>H4/G4*100</f>
        <v>50.276923076923076</v>
      </c>
      <c r="J5" s="9"/>
      <c r="K5" s="9"/>
      <c r="L5" s="9"/>
      <c r="M5" s="46" t="s">
        <v>38</v>
      </c>
      <c r="N5" s="47">
        <f>L4/M4</f>
        <v>1.2203378139522854</v>
      </c>
      <c r="O5" s="28"/>
      <c r="P5" s="33" t="s">
        <v>39</v>
      </c>
      <c r="Q5" s="38" t="e">
        <f>STDEV(N3:N3)</f>
        <v>#DIV/0!</v>
      </c>
      <c r="R5" s="43"/>
      <c r="S5" s="4"/>
      <c r="T5" s="4"/>
      <c r="U5" s="9"/>
      <c r="V5" s="4"/>
      <c r="W5" s="19"/>
      <c r="X5" s="4"/>
      <c r="Y5" s="4"/>
      <c r="Z5" s="4"/>
      <c r="AA5" s="4"/>
    </row>
    <row r="6" spans="1:64" x14ac:dyDescent="0.25">
      <c r="A6" s="5"/>
      <c r="B6" s="5"/>
      <c r="C6" s="20"/>
      <c r="D6" s="10"/>
      <c r="E6" s="5"/>
      <c r="F6" s="5"/>
      <c r="G6" s="10"/>
      <c r="H6" s="10" t="s">
        <v>40</v>
      </c>
      <c r="I6" s="15" t="e">
        <f>STDEV(I3:I3)</f>
        <v>#DIV/0!</v>
      </c>
      <c r="J6" s="10"/>
      <c r="K6" s="10"/>
      <c r="L6" s="10"/>
      <c r="M6" s="10" t="s">
        <v>41</v>
      </c>
      <c r="N6" s="24">
        <f>AVERAGE(N3:N3)</f>
        <v>1.2203378139522854</v>
      </c>
      <c r="O6" s="29"/>
      <c r="P6" s="34" t="s">
        <v>42</v>
      </c>
      <c r="Q6" s="45">
        <f>AVERAGE(R3:R3)</f>
        <v>0</v>
      </c>
      <c r="R6" s="44" t="s">
        <v>43</v>
      </c>
      <c r="S6" s="5">
        <f>+(Q6/N6)</f>
        <v>0</v>
      </c>
      <c r="T6" s="5"/>
      <c r="U6" s="10"/>
      <c r="V6" s="5"/>
      <c r="W6" s="20"/>
      <c r="X6" s="5"/>
      <c r="Y6" s="5"/>
      <c r="Z6" s="5"/>
      <c r="AA6" s="5"/>
    </row>
    <row r="8" spans="1:64" x14ac:dyDescent="0.25">
      <c r="N8" s="22" t="s">
        <v>44</v>
      </c>
    </row>
  </sheetData>
  <mergeCells count="1">
    <mergeCell ref="A1:AA1"/>
  </mergeCells>
  <conditionalFormatting sqref="A3:AA3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7" right="0.7" top="0.75" bottom="0.75" header="0.3" footer="0.3"/>
  <pageSetup scale="3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B331D-1A1D-4D57-BFCD-82DB49E886EF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E.C.F. Analysis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Assessor</dc:creator>
  <cp:lastModifiedBy>Assessor</cp:lastModifiedBy>
  <dcterms:created xsi:type="dcterms:W3CDTF">2023-02-10T20:09:03Z</dcterms:created>
  <dcterms:modified xsi:type="dcterms:W3CDTF">2023-03-14T15:00:25Z</dcterms:modified>
</cp:coreProperties>
</file>