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7E4137F5-D216-45C7-A6F9-B40130139CEF}" xr6:coauthVersionLast="47" xr6:coauthVersionMax="47" xr10:uidLastSave="{00000000-0000-0000-0000-000000000000}"/>
  <bookViews>
    <workbookView xWindow="-120" yWindow="-120" windowWidth="29040" windowHeight="15840" xr2:uid="{494F91AF-8BB9-4E40-B9A3-2EFA92BF36BF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I6" i="2" s="1"/>
  <c r="L3" i="2"/>
  <c r="N3" i="2" s="1"/>
  <c r="D4" i="2"/>
  <c r="G4" i="2"/>
  <c r="I5" i="2" s="1"/>
  <c r="H4" i="2"/>
  <c r="J4" i="2"/>
  <c r="L4" i="2"/>
  <c r="M4" i="2"/>
  <c r="N5" i="2" l="1"/>
  <c r="Q5" i="2"/>
  <c r="N6" i="2"/>
  <c r="P3" i="2"/>
  <c r="P4" i="2" s="1"/>
  <c r="R4" i="2" l="1"/>
  <c r="R3" i="2"/>
  <c r="Q6" i="2" s="1"/>
  <c r="S6" i="2" s="1"/>
</calcChain>
</file>

<file path=xl/sharedStrings.xml><?xml version="1.0" encoding="utf-8"?>
<sst xmlns="http://schemas.openxmlformats.org/spreadsheetml/2006/main" count="46" uniqueCount="46">
  <si>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</si>
  <si>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</si>
  <si>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</si>
  <si>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</si>
  <si>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</si>
  <si>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</si>
  <si>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</si>
  <si>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</si>
  <si>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</si>
  <si>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</si>
  <si>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</si>
  <si>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</si>
  <si>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</si>
  <si>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</si>
  <si>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</si>
  <si>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</si>
  <si>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</si>
  <si>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</si>
  <si>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</si>
  <si>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</si>
  <si>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</si>
  <si>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</si>
  <si>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</si>
  <si>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</si>
  <si>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</si>
  <si>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</si>
  <si>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</si>
  <si>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57-450-008-00</t>
  </si>
  <si>
    <t>977 MAPLE WOODS</t>
  </si>
  <si>
    <t>WD</t>
  </si>
  <si>
    <t>03-ARM'S LENGTH</t>
  </si>
  <si>
    <t>MPLWD</t>
  </si>
  <si>
    <t>1 STORY</t>
  </si>
  <si>
    <t>No</t>
  </si>
  <si>
    <t xml:space="preserve">  /  /    </t>
  </si>
  <si>
    <t>CONDO GOOD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</si>
  <si>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</si>
  <si>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</si>
  <si>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</si>
  <si>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</si>
  <si>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</si>
  <si>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</si>
  <si>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</si>
  <si>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</si>
  <si>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1.22</t>
  </si>
  <si>
    <t>ECF TABLE MPLWD MAPLE WOOD CONDOS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</si>
</sst>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3FBF-430C-494E-95FB-1AEDC01E4393}">
  <dimension ref="A1:BL8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8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7" width="13.7109375" bestFit="1" customWidth="1"/>
  </cols>
  <sheetData>
    <row r="1" spans="1:64" x14ac:dyDescent="0.2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thickBot="1" x14ac:dyDescent="0.3">
      <c r="A3" t="s">
        <v>27</v>
      </c>
      <c r="B3" t="s">
        <v>28</v>
      </c>
      <c r="C3" s="17">
        <v>44340</v>
      </c>
      <c r="D3" s="7">
        <v>325000</v>
      </c>
      <c r="E3" t="s">
        <v>29</v>
      </c>
      <c r="F3" t="s">
        <v>30</v>
      </c>
      <c r="G3" s="7">
        <v>325000</v>
      </c>
      <c r="H3" s="7">
        <v>163400</v>
      </c>
      <c r="I3" s="12">
        <f>H3/G3*100</f>
        <v>50.276923076923076</v>
      </c>
      <c r="J3" s="7">
        <v>326786</v>
      </c>
      <c r="K3" s="7">
        <v>99427</v>
      </c>
      <c r="L3" s="7">
        <f>G3-K3</f>
        <v>225573</v>
      </c>
      <c r="M3" s="7">
        <v>184844.71875</v>
      </c>
      <c r="N3" s="22">
        <f>L3/M3</f>
        <v>1.2203378139522854</v>
      </c>
      <c r="O3" s="26">
        <v>1162</v>
      </c>
      <c r="P3" s="31">
        <f>L3/O3</f>
        <v>194.1247848537005</v>
      </c>
      <c r="Q3" s="36" t="s">
        <v>31</v>
      </c>
      <c r="R3" s="41">
        <f>ABS(N6-N3)*100</f>
        <v>0</v>
      </c>
      <c r="S3" t="s">
        <v>32</v>
      </c>
      <c r="U3" s="7">
        <v>97500</v>
      </c>
      <c r="V3" t="s">
        <v>33</v>
      </c>
      <c r="W3" s="17" t="s">
        <v>34</v>
      </c>
      <c r="Y3" t="s">
        <v>35</v>
      </c>
      <c r="Z3">
        <v>407</v>
      </c>
      <c r="AA3">
        <v>78</v>
      </c>
      <c r="AL3" s="2"/>
      <c r="BC3" s="2"/>
      <c r="BE3" s="2"/>
    </row>
    <row r="4" spans="1:64" ht="15.75" thickTop="1" x14ac:dyDescent="0.25">
      <c r="A4" s="3"/>
      <c r="B4" s="3"/>
      <c r="C4" s="18" t="s">
        <v>36</v>
      </c>
      <c r="D4" s="8">
        <f>+SUM(D3:D3)</f>
        <v>325000</v>
      </c>
      <c r="E4" s="3"/>
      <c r="F4" s="3"/>
      <c r="G4" s="8">
        <f>+SUM(G3:G3)</f>
        <v>325000</v>
      </c>
      <c r="H4" s="8">
        <f>+SUM(H3:H3)</f>
        <v>163400</v>
      </c>
      <c r="I4" s="13"/>
      <c r="J4" s="8">
        <f>+SUM(J3:J3)</f>
        <v>326786</v>
      </c>
      <c r="K4" s="8"/>
      <c r="L4" s="8">
        <f>+SUM(L3:L3)</f>
        <v>225573</v>
      </c>
      <c r="M4" s="8">
        <f>+SUM(M3:M3)</f>
        <v>184844.71875</v>
      </c>
      <c r="N4" s="23"/>
      <c r="O4" s="27"/>
      <c r="P4" s="32">
        <f>AVERAGE(P3:P3)</f>
        <v>194.1247848537005</v>
      </c>
      <c r="Q4" s="37"/>
      <c r="R4" s="42">
        <f>ABS(N6-N5)*100</f>
        <v>0</v>
      </c>
      <c r="S4" s="3"/>
      <c r="T4" s="3"/>
      <c r="U4" s="8"/>
      <c r="V4" s="3"/>
      <c r="W4" s="18"/>
      <c r="X4" s="3"/>
      <c r="Y4" s="3"/>
      <c r="Z4" s="3"/>
      <c r="AA4" s="3"/>
    </row>
    <row r="5" spans="1:64" x14ac:dyDescent="0.25">
      <c r="A5" s="4"/>
      <c r="B5" s="4"/>
      <c r="C5" s="19"/>
      <c r="D5" s="9"/>
      <c r="E5" s="4"/>
      <c r="F5" s="4"/>
      <c r="G5" s="9"/>
      <c r="H5" s="9" t="s">
        <v>37</v>
      </c>
      <c r="I5" s="14">
        <f>H4/G4*100</f>
        <v>50.276923076923076</v>
      </c>
      <c r="J5" s="9"/>
      <c r="K5" s="9"/>
      <c r="L5" s="9"/>
      <c r="M5" s="46" t="s">
        <v>38</v>
      </c>
      <c r="N5" s="47">
        <f>L4/M4</f>
        <v>1.2203378139522854</v>
      </c>
      <c r="O5" s="28"/>
      <c r="P5" s="33" t="s">
        <v>39</v>
      </c>
      <c r="Q5" s="38" t="e">
        <f>STDEV(N3:N3)</f>
        <v>#DIV/0!</v>
      </c>
      <c r="R5" s="43"/>
      <c r="S5" s="4"/>
      <c r="T5" s="4"/>
      <c r="U5" s="9"/>
      <c r="V5" s="4"/>
      <c r="W5" s="19"/>
      <c r="X5" s="4"/>
      <c r="Y5" s="4"/>
      <c r="Z5" s="4"/>
      <c r="AA5" s="4"/>
    </row>
    <row r="6" spans="1:64" x14ac:dyDescent="0.25">
      <c r="A6" s="5"/>
      <c r="B6" s="5"/>
      <c r="C6" s="20"/>
      <c r="D6" s="10"/>
      <c r="E6" s="5"/>
      <c r="F6" s="5"/>
      <c r="G6" s="10"/>
      <c r="H6" s="10" t="s">
        <v>40</v>
      </c>
      <c r="I6" s="15" t="e">
        <f>STDEV(I3:I3)</f>
        <v>#DIV/0!</v>
      </c>
      <c r="J6" s="10"/>
      <c r="K6" s="10"/>
      <c r="L6" s="10"/>
      <c r="M6" s="10" t="s">
        <v>41</v>
      </c>
      <c r="N6" s="24">
        <f>AVERAGE(N3:N3)</f>
        <v>1.2203378139522854</v>
      </c>
      <c r="O6" s="29"/>
      <c r="P6" s="34" t="s">
        <v>42</v>
      </c>
      <c r="Q6" s="45">
        <f>AVERAGE(R3:R3)</f>
        <v>0</v>
      </c>
      <c r="R6" s="44" t="s">
        <v>43</v>
      </c>
      <c r="S6" s="5">
        <f>+(Q6/N6)</f>
        <v>0</v>
      </c>
      <c r="T6" s="5"/>
      <c r="U6" s="10"/>
      <c r="V6" s="5"/>
      <c r="W6" s="20"/>
      <c r="X6" s="5"/>
      <c r="Y6" s="5"/>
      <c r="Z6" s="5"/>
      <c r="AA6" s="5"/>
    </row>
    <row r="8" spans="1:64" x14ac:dyDescent="0.25">
      <c r="N8" s="22" t="s">
        <v>44</v>
      </c>
    </row>
  </sheetData>
  <mergeCells count="1">
    <mergeCell ref="A1:AA1"/>
  </mergeCells>
  <conditionalFormatting sqref="A3:AA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331D-1A1D-4D57-BFCD-82DB49E886E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2023-02-10T20:09:03Z</dcterms:created>
  <dcterms:modified xsi:type="dcterms:W3CDTF">2023-03-14T15:00:25Z</dcterms:modified>
</cp:coreProperties>
</file>